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4TO TRIMESTRE\ARCH EXCEL\"/>
    </mc:Choice>
  </mc:AlternateContent>
  <bookViews>
    <workbookView xWindow="0" yWindow="0" windowWidth="23040" windowHeight="9525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4" i="62" l="1"/>
  <c r="D114" i="62"/>
  <c r="D111" i="62"/>
  <c r="C111" i="62"/>
  <c r="C110" i="62" s="1"/>
  <c r="D110" i="62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F38" i="65"/>
  <c r="F37" i="65"/>
  <c r="D96" i="62"/>
  <c r="D95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<sst xmlns="http://schemas.openxmlformats.org/spreadsheetml/2006/main" count="975" uniqueCount="677">
  <si>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</si>
  <si>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</si>
  <si>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</si>
  <si>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</si>
  <si>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</si>
  <si>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</si>
  <si>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</si>
  <si>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</si>
  <si>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</si>
  <si>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</si>
  <si>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</si>
  <si>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</si>
  <si>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</si>
  <si>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</si>
  <si>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</si>
  <si>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</si>
  <si>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</si>
  <si>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</si>
  <si>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</si>
  <si>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</si>
  <si>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</si>
  <si>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</si>
  <si>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</si>
  <si>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</si>
  <si>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</si>
  <si>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</si>
  <si>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</si>
  <si>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</si>
  <si>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</si>
  <si>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</si>
  <si>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</si>
  <si>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</si>
  <si>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</si>
  <si>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</si>
  <si>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</si>
  <si>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</si>
  <si>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</si>
  <si>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</si>
  <si>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</si>
  <si>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</si>
  <si>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</si>
  <si>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</si>
  <si>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</si>
  <si>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</si>
  <si>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</si>
  <si>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</si>
  <si>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</si>
  <si>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</si>
  <si>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</si>
  <si>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</si>
  <si>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</si>
  <si>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</si>
  <si>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</si>
  <si>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</si>
  <si>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</si>
  <si>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</si>
  <si>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</si>
  <si>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</si>
  <si>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</si>
  <si>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</si>
  <si>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</si>
  <si>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</si>
  <si>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</si>
  <si>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</si>
  <si>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</si>
  <si>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</si>
  <si>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</si>
  <si>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</si>
  <si>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</si>
  <si>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</si>
  <si>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</si>
  <si>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</si>
  <si>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</si>
  <si>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</si>
  <si>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</si>
  <si>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</si>
  <si>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</si>
  <si>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</si>
  <si>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</si>
  <si>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</si>
  <si>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</si>
  <si>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</si>
  <si>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</si>
  <si>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</si>
  <si>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</si>
  <si>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</si>
  <si>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</si>
  <si>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</si>
  <si>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</si>
  <si>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</si>
  <si>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</si>
  <si>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</si>
  <si>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</si>
  <si>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</si>
  <si>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</si>
  <si>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</si>
  <si>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</si>
  <si>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</si>
  <si>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</si>
  <si>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</si>
  <si>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</si>
  <si>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</si>
  <si>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</si>
  <si>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</si>
  <si>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</si>
  <si>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</si>
  <si>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</si>
  <si>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</si>
  <si>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</si>
  <si>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</si>
  <si>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</si>
  <si>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</si>
  <si>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</si>
  <si>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</si>
  <si>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</si>
  <si>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</si>
  <si>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</si>
  <si>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</si>
  <si>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</si>
  <si>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</si>
  <si>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</si>
  <si>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</si>
  <si>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</si>
  <si>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</si>
  <si>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</si>
  <si>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</si>
  <si>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</si>
  <si>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</si>
  <si>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</si>
  <si>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</si>
  <si>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</si>
  <si>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</si>
  <si>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</si>
  <si>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</si>
  <si>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</si>
  <si>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</si>
  <si>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</si>
  <si>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</si>
  <si>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</si>
  <si>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</si>
  <si>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</si>
  <si>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</si>
  <si>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</si>
  <si>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</si>
  <si>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</si>
  <si>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</si>
  <si>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</si>
  <si>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</si>
  <si>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</si>
  <si>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</si>
  <si>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</si>
  <si>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</si>
  <si>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</si>
  <si>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</si>
  <si>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</si>
  <si>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</si>
  <si>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</si>
  <si>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</si>
  <si>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</si>
  <si>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</si>
  <si>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</si>
  <si>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</si>
  <si>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</si>
  <si>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</si>
  <si>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</si>
  <si>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</si>
  <si>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</si>
  <si>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</si>
  <si>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</si>
  <si>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</si>
  <si>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</si>
  <si>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</si>
  <si>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</si>
  <si>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</si>
  <si>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</si>
  <si>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</si>
  <si>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</si>
  <si>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</si>
  <si>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</si>
  <si>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</si>
  <si>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</si>
  <si>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</si>
  <si>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</si>
  <si>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</si>
  <si>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</si>
  <si>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</si>
  <si>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</si>
  <si>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</si>
  <si>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</si>
  <si>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</si>
  <si>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</si>
  <si>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</si>
  <si>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</si>
  <si>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</si>
  <si>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</si>
  <si>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</si>
  <si>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</si>
  <si>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</si>
  <si>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</si>
  <si>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</si>
  <si>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</si>
  <si>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</si>
  <si>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</si>
  <si>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</si>
  <si>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</si>
  <si>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</si>
  <si>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</si>
  <si>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</si>
  <si>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</si>
  <si>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</si>
  <si>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</si>
  <si>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</si>
  <si>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</si>
  <si>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</si>
  <si>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</si>
  <si>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</si>
  <si>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</si>
  <si>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</si>
  <si>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</si>
  <si>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</si>
  <si>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</si>
  <si>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</si>
  <si>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</si>
  <si>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</si>
  <si>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</si>
  <si>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</si>
  <si>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</si>
  <si>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</si>
  <si>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</si>
  <si>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</si>
  <si>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</si>
  <si>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</si>
  <si>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</si>
  <si>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</si>
  <si>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</si>
  <si>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</si>
  <si>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</si>
  <si>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</si>
  <si>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</si>
  <si>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</si>
  <si>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</si>
  <si>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</si>
  <si>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</si>
  <si>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</si>
  <si>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</si>
  <si>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</si>
  <si>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</si>
  <si>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</si>
  <si>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</si>
  <si>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</si>
  <si>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</si>
  <si>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</si>
  <si>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</si>
  <si>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</si>
  <si>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</si>
  <si>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</si>
  <si>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</si>
  <si>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</si>
  <si>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</si>
  <si>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</si>
  <si>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</si>
  <si>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</si>
  <si>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</si>
  <si>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</si>
  <si>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</si>
  <si>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</si>
  <si>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</si>
  <si>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</si>
  <si>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</si>
  <si>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</si>
  <si>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</si>
  <si>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</si>
  <si>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</si>
  <si>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</si>
  <si>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</si>
  <si>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</si>
  <si>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</si>
  <si>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</si>
  <si>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</si>
  <si>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</si>
  <si>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</si>
  <si>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</si>
  <si>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</si>
  <si>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</si>
  <si>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</si>
  <si>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</si>
  <si>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</si>
  <si>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</si>
  <si>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</si>
  <si>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</si>
  <si>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</si>
  <si>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</si>
  <si>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</si>
  <si>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</si>
  <si>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</si>
  <si>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</si>
  <si>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</si>
  <si>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</si>
  <si>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</si>
  <si>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</si>
  <si>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</si>
  <si>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</si>
  <si>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</si>
  <si>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</si>
  <si>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</si>
  <si>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</si>
  <si>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</si>
  <si>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</si>
  <si>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</si>
  <si>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</si>
  <si>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</si>
  <si>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</si>
  <si>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</si>
  <si>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</si>
  <si>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</si>
  <si>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</si>
  <si>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</si>
  <si>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</si>
  <si>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</si>
  <si>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</si>
  <si>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</si>
  <si>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</si>
  <si>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</si>
  <si>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</si>
  <si>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</si>
  <si>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</si>
  <si>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</si>
  <si>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</si>
  <si>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</si>
  <si>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</si>
  <si>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</si>
  <si>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</si>
  <si>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</si>
  <si>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</si>
  <si>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</si>
  <si>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</si>
  <si>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</si>
  <si>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</si>
  <si>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</si>
  <si>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</si>
  <si>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</si>
  <si>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</si>
  <si>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</si>
  <si>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</si>
  <si>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</si>
  <si>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</si>
  <si>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</si>
  <si>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</si>
  <si>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</si>
  <si>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</si>
  <si>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</si>
  <si>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</si>
  <si>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</si>
  <si>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</si>
  <si>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</si>
  <si>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</si>
  <si>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</si>
  <si>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</si>
  <si>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</si>
  <si>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</si>
  <si>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</si>
  <si>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</si>
  <si>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</si>
  <si>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</si>
  <si>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</si>
  <si>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</si>
  <si>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</si>
  <si>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</si>
  <si>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</si>
  <si>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</si>
  <si>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</si>
  <si>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</si>
  <si>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</si>
  <si>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</si>
  <si>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</si>
  <si>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</si>
  <si>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</si>
  <si>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</si>
  <si>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</si>
  <si>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</si>
  <si>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</si>
  <si>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</si>
  <si>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</si>
  <si>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</si>
  <si>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</si>
  <si>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</si>
  <si>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</si>
  <si>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</si>
  <si>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</si>
  <si>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</si>
  <si>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</si>
  <si>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</si>
  <si>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</si>
  <si>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</si>
  <si>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</si>
  <si>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</si>
  <si>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</si>
  <si>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</si>
  <si>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</si>
  <si>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</si>
  <si>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</si>
  <si>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</si>
  <si>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</si>
  <si>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</si>
  <si>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</si>
  <si>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</si>
  <si>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</si>
  <si>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</si>
  <si>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</si>
  <si>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</si>
  <si>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</si>
  <si>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</si>
  <si>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</si>
  <si>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</si>
  <si>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</si>
  <si>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</si>
  <si>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</si>
  <si>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</si>
  <si>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</si>
  <si>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</si>
  <si>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</si>
  <si>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</si>
  <si>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</si>
  <si>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</si>
  <si>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</si>
  <si>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</si>
  <si>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</si>
  <si>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</si>
  <si>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</si>
  <si>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</si>
  <si>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</si>
  <si>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</si>
  <si>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</si>
  <si>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</si>
  <si>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</si>
  <si>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</si>
  <si>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</si>
  <si>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</si>
  <si>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</si>
  <si>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</si>
  <si>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</si>
  <si>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</si>
  <si>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</si>
  <si>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</si>
  <si>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</si>
  <si>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</si>
  <si>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</si>
  <si>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</si>
  <si>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</si>
  <si>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</si>
  <si>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</si>
  <si>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</si>
  <si>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</si>
  <si>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</si>
  <si>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</si>
  <si>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</si>
  <si>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</si>
  <si>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</si>
  <si>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</si>
  <si>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</si>
  <si>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</si>
  <si>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</si>
  <si>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</si>
  <si>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</si>
  <si>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</si>
  <si>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</si>
  <si>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</si>
  <si>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</si>
  <si>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</si>
  <si>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</si>
  <si>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</si>
  <si>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</si>
  <si>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</si>
  <si>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</si>
  <si>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</si>
  <si>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</si>
  <si>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</si>
  <si>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</si>
  <si>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</si>
  <si>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</si>
  <si>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</si>
  <si>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</si>
  <si>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</si>
  <si>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</si>
  <si>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</si>
  <si>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</si>
  <si>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</si>
  <si>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</si>
  <si>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</si>
  <si>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</si>
  <si>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</si>
  <si>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</si>
  <si>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</si>
  <si>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</si>
  <si>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</si>
  <si>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</si>
  <si>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</si>
  <si>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</si>
  <si>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</si>
  <si>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</si>
  <si>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</si>
  <si>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</si>
  <si>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</si>
  <si>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</si>
  <si>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</si>
  <si>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</si>
  <si>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</si>
  <si>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</si>
  <si>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</si>
  <si>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</si>
  <si>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</si>
  <si>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</si>
  <si>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</si>
  <si>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</si>
  <si>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</si>
  <si>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</si>
  <si>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</si>
  <si>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</si>
  <si>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</si>
  <si>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</si>
  <si>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</si>
  <si>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</si>
  <si>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</si>
  <si>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</si>
  <si>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</si>
  <si>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</si>
  <si>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</si>
  <si>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</si>
  <si>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</si>
  <si>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</si>
  <si>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</si>
  <si>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</si>
  <si>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</si>
  <si>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</si>
  <si>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</si>
  <si>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</si>
  <si>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</si>
  <si>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</si>
  <si>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</si>
  <si>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</si>
  <si>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</si>
  <si>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</si>
  <si>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</si>
  <si>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</si>
  <si>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</si>
  <si>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</si>
  <si>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</si>
  <si>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</si>
  <si>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</si>
  <si>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</si>
  <si>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</si>
  <si>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</si>
  <si>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</si>
  <si>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</si>
  <si>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</si>
  <si>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</si>
  <si>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</si>
  <si>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</si>
  <si>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</si>
  <si>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</si>
  <si>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</si>
  <si>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</si>
  <si>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</si>
  <si>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</si>
  <si>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</si>
  <si>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</si>
  <si>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</si>
  <si>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</si>
  <si>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</si>
  <si>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</si>
  <si>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</si>
  <si>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</si>
  <si>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</si>
  <si>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</si>
  <si>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</si>
  <si>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</si>
  <si>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</si>
  <si>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</si>
  <si>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</si>
  <si>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</si>
  <si>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</si>
  <si>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</si>
  <si>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</si>
  <si>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</si>
  <si>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</si>
  <si>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</si>
  <si>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</si>
  <si>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</si>
  <si>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</si>
  <si>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</si>
  <si>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</si>
  <si>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</si>
  <si>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</si>
  <si>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</si>
  <si>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</si>
  <si>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</si>
  <si>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</si>
  <si>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</si>
  <si>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</si>
  <si>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</si>
  <si>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</si>
  <si>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</si>
  <si>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</si>
  <si>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</si>
  <si>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</si>
  <si>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</si>
  <si>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</si>
  <si>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</si>
  <si>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</si>
  <si>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</si>
  <si>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</si>
  <si>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</si>
  <si>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</si>
  <si>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</si>
  <si>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</si>
  <si>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</si>
  <si>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</si>
  <si>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</si>
  <si>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</si>
  <si>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</si>
  <si>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</si>
  <si>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</si>
  <si>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</si>
  <si>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</si>
  <si>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</si>
  <si>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</si>
  <si>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</si>
  <si>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</si>
  <si>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</si>
  <si>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</si>
  <si>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</si>
  <si>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</si>
  <si>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</si>
  <si>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</si>
  <si>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</si>
  <si>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</si>
  <si>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</si>
  <si>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</si>
  <si>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</si>
  <si>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</si>
  <si>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</si>
  <si>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</si>
  <si>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</si>
  <si>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</si>
  <si>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</si>
  <si>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</si>
  <si>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</si>
  <si>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</si>
  <si>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</si>
  <si>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</si>
  <si>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</si>
  <si>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</si>
  <si>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</si>
  <si>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</si>
  <si>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</si>
  <si>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</si>
  <si>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</si>
  <si>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</si>
  <si>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</si>
  <si>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</si>
  <si>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</si>
  <si>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</si>
  <si>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</si>
  <si>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</si>
  <si>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</si>
  <si>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</si>
  <si>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</si>
  <si>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</si>
  <si>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</si>
  <si>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</si>
  <si>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</si>
  <si>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</si>
  <si>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Instituto Municipal de Salamanca para las Mujeres</t>
  </si>
  <si>
    <t>Correspondiente del 1 de Enero 31 de Diciembre de 2022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</si>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</sst>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5" xfId="0" applyFont="1" applyBorder="1" applyProtection="1">
      <protection locked="0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38">
    <cellStyle name="Hipervínculo" xfId="11" builtinId="8"/>
    <cellStyle name="Millares" xfId="18" builtinId="3"/>
    <cellStyle name="Millares 2" xfId="1"/>
    <cellStyle name="Millares 2 2" xfId="15"/>
    <cellStyle name="Millares 2 2 2" xfId="37"/>
    <cellStyle name="Millares 2 2 3" xfId="35"/>
    <cellStyle name="Millares 2 2 4" xfId="31"/>
    <cellStyle name="Millares 2 2 5" xfId="27"/>
    <cellStyle name="Millares 2 2 6" xfId="21"/>
    <cellStyle name="Millares 2 3" xfId="16"/>
    <cellStyle name="Millares 2 3 2" xfId="36"/>
    <cellStyle name="Millares 2 3 3" xfId="32"/>
    <cellStyle name="Millares 2 3 4" xfId="28"/>
    <cellStyle name="Millares 2 3 5" xfId="22"/>
    <cellStyle name="Millares 2 4" xfId="34"/>
    <cellStyle name="Millares 2 5" xfId="30"/>
    <cellStyle name="Millares 2 6" xfId="26"/>
    <cellStyle name="Millares 2 7" xfId="20"/>
    <cellStyle name="Millares 3" xfId="19"/>
    <cellStyle name="Millares 3 2" xfId="25"/>
    <cellStyle name="Millares 4" xfId="17"/>
    <cellStyle name="Millares 4 2" xfId="33"/>
    <cellStyle name="Millares 4 3" xfId="29"/>
    <cellStyle name="Millares 4 4" xfId="23"/>
    <cellStyle name="Millares 5" xfId="2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zoomScaleNormal="100" zoomScaleSheetLayoutView="100" workbookViewId="0">
      <pane ySplit="5" topLeftCell="A16" activePane="bottomLeft" state="frozen"/>
      <selection activeCell="A14" sqref="A14:B14"/>
      <selection pane="bottomLeft" activeCell="B46" sqref="B4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82" t="s">
        <v>672</v>
      </c>
      <c r="B1" s="182"/>
      <c r="C1" s="17"/>
      <c r="D1" s="14" t="s">
        <v>614</v>
      </c>
      <c r="E1" s="15">
        <v>2022</v>
      </c>
    </row>
    <row r="2" spans="1:5" ht="18.95" customHeight="1" x14ac:dyDescent="0.2">
      <c r="A2" s="183" t="s">
        <v>613</v>
      </c>
      <c r="B2" s="183"/>
      <c r="C2" s="36"/>
      <c r="D2" s="14" t="s">
        <v>615</v>
      </c>
      <c r="E2" s="17" t="s">
        <v>620</v>
      </c>
    </row>
    <row r="3" spans="1:5" ht="18.95" customHeight="1" x14ac:dyDescent="0.2">
      <c r="A3" s="184" t="s">
        <v>673</v>
      </c>
      <c r="B3" s="184"/>
      <c r="C3" s="17"/>
      <c r="D3" s="14" t="s">
        <v>616</v>
      </c>
      <c r="E3" s="15">
        <v>4</v>
      </c>
    </row>
    <row r="4" spans="1:5" s="93" customFormat="1" ht="18.95" customHeight="1" x14ac:dyDescent="0.2">
      <c r="A4" s="184" t="s">
        <v>635</v>
      </c>
      <c r="B4" s="184"/>
      <c r="C4" s="184"/>
      <c r="D4" s="184"/>
      <c r="E4" s="184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577</v>
      </c>
      <c r="B24" s="95" t="s">
        <v>306</v>
      </c>
    </row>
    <row r="25" spans="1:2" x14ac:dyDescent="0.2">
      <c r="A25" s="94" t="s">
        <v>578</v>
      </c>
      <c r="B25" s="95" t="s">
        <v>579</v>
      </c>
    </row>
    <row r="26" spans="1:2" s="93" customFormat="1" x14ac:dyDescent="0.2">
      <c r="A26" s="94" t="s">
        <v>580</v>
      </c>
      <c r="B26" s="95" t="s">
        <v>343</v>
      </c>
    </row>
    <row r="27" spans="1:2" x14ac:dyDescent="0.2">
      <c r="A27" s="94" t="s">
        <v>581</v>
      </c>
      <c r="B27" s="95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93" t="s">
        <v>637</v>
      </c>
    </row>
    <row r="49" spans="2:2" x14ac:dyDescent="0.2">
      <c r="B49" s="179"/>
    </row>
    <row r="50" spans="2:2" x14ac:dyDescent="0.2">
      <c r="B50" s="178" t="s">
        <v>674</v>
      </c>
    </row>
    <row r="51" spans="2:2" x14ac:dyDescent="0.2">
      <c r="B51" s="178" t="s">
        <v>675</v>
      </c>
    </row>
    <row r="52" spans="2:2" x14ac:dyDescent="0.2">
      <c r="B52" s="178" t="s">
        <v>676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GridLines="0" workbookViewId="0">
      <selection activeCell="B26" sqref="B26:B29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88" t="s">
        <v>672</v>
      </c>
      <c r="B1" s="189"/>
      <c r="C1" s="190"/>
    </row>
    <row r="2" spans="1:3" s="37" customFormat="1" ht="18" customHeight="1" x14ac:dyDescent="0.25">
      <c r="A2" s="191" t="s">
        <v>625</v>
      </c>
      <c r="B2" s="192"/>
      <c r="C2" s="193"/>
    </row>
    <row r="3" spans="1:3" s="37" customFormat="1" ht="18" customHeight="1" x14ac:dyDescent="0.25">
      <c r="A3" s="191" t="s">
        <v>673</v>
      </c>
      <c r="B3" s="194"/>
      <c r="C3" s="193"/>
    </row>
    <row r="4" spans="1:3" s="40" customFormat="1" ht="18" customHeight="1" x14ac:dyDescent="0.2">
      <c r="A4" s="195" t="s">
        <v>626</v>
      </c>
      <c r="B4" s="196"/>
      <c r="C4" s="197"/>
    </row>
    <row r="5" spans="1:3" s="38" customFormat="1" x14ac:dyDescent="0.2">
      <c r="A5" s="58" t="s">
        <v>525</v>
      </c>
      <c r="B5" s="58"/>
      <c r="C5" s="145">
        <v>3543125</v>
      </c>
    </row>
    <row r="6" spans="1:3" x14ac:dyDescent="0.2">
      <c r="A6" s="59"/>
      <c r="B6" s="60"/>
      <c r="C6" s="61"/>
    </row>
    <row r="7" spans="1:3" x14ac:dyDescent="0.2">
      <c r="A7" s="68" t="s">
        <v>526</v>
      </c>
      <c r="B7" s="68"/>
      <c r="C7" s="146">
        <f>SUM(C8:C13)</f>
        <v>0</v>
      </c>
    </row>
    <row r="8" spans="1:3" x14ac:dyDescent="0.2">
      <c r="A8" s="76" t="s">
        <v>527</v>
      </c>
      <c r="B8" s="75" t="s">
        <v>344</v>
      </c>
      <c r="C8" s="147">
        <v>0</v>
      </c>
    </row>
    <row r="9" spans="1:3" x14ac:dyDescent="0.2">
      <c r="A9" s="62" t="s">
        <v>528</v>
      </c>
      <c r="B9" s="63" t="s">
        <v>537</v>
      </c>
      <c r="C9" s="147">
        <v>0</v>
      </c>
    </row>
    <row r="10" spans="1:3" x14ac:dyDescent="0.2">
      <c r="A10" s="62" t="s">
        <v>529</v>
      </c>
      <c r="B10" s="63" t="s">
        <v>352</v>
      </c>
      <c r="C10" s="147">
        <v>0</v>
      </c>
    </row>
    <row r="11" spans="1:3" x14ac:dyDescent="0.2">
      <c r="A11" s="62" t="s">
        <v>530</v>
      </c>
      <c r="B11" s="63" t="s">
        <v>353</v>
      </c>
      <c r="C11" s="147">
        <v>0</v>
      </c>
    </row>
    <row r="12" spans="1:3" x14ac:dyDescent="0.2">
      <c r="A12" s="62" t="s">
        <v>531</v>
      </c>
      <c r="B12" s="63" t="s">
        <v>354</v>
      </c>
      <c r="C12" s="147">
        <v>0</v>
      </c>
    </row>
    <row r="13" spans="1:3" x14ac:dyDescent="0.2">
      <c r="A13" s="64" t="s">
        <v>532</v>
      </c>
      <c r="B13" s="65" t="s">
        <v>533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83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536</v>
      </c>
      <c r="C16" s="147">
        <v>0</v>
      </c>
    </row>
    <row r="17" spans="1:3" x14ac:dyDescent="0.2">
      <c r="A17" s="70">
        <v>3.2</v>
      </c>
      <c r="B17" s="63" t="s">
        <v>534</v>
      </c>
      <c r="C17" s="147">
        <v>0</v>
      </c>
    </row>
    <row r="18" spans="1:3" x14ac:dyDescent="0.2">
      <c r="A18" s="70">
        <v>3.3</v>
      </c>
      <c r="B18" s="65" t="s">
        <v>535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82</v>
      </c>
      <c r="B20" s="73"/>
      <c r="C20" s="145">
        <f>C5+C7-C15</f>
        <v>3543125</v>
      </c>
    </row>
    <row r="22" spans="1:3" x14ac:dyDescent="0.2">
      <c r="B22" s="39" t="s">
        <v>637</v>
      </c>
    </row>
    <row r="26" spans="1:3" x14ac:dyDescent="0.2">
      <c r="B26" s="177"/>
    </row>
    <row r="27" spans="1:3" x14ac:dyDescent="0.2">
      <c r="B27" s="176" t="s">
        <v>674</v>
      </c>
    </row>
    <row r="28" spans="1:3" x14ac:dyDescent="0.2">
      <c r="B28" s="176" t="s">
        <v>675</v>
      </c>
    </row>
    <row r="29" spans="1:3" x14ac:dyDescent="0.2">
      <c r="B29" s="176" t="s">
        <v>676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showGridLines="0" topLeftCell="A3" workbookViewId="0">
      <selection activeCell="B45" sqref="B45:B48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98" t="s">
        <v>672</v>
      </c>
      <c r="B1" s="199"/>
      <c r="C1" s="200"/>
    </row>
    <row r="2" spans="1:3" s="41" customFormat="1" ht="18.95" customHeight="1" x14ac:dyDescent="0.25">
      <c r="A2" s="201" t="s">
        <v>627</v>
      </c>
      <c r="B2" s="202"/>
      <c r="C2" s="203"/>
    </row>
    <row r="3" spans="1:3" s="41" customFormat="1" ht="18.95" customHeight="1" x14ac:dyDescent="0.25">
      <c r="A3" s="201" t="s">
        <v>673</v>
      </c>
      <c r="B3" s="204"/>
      <c r="C3" s="203"/>
    </row>
    <row r="4" spans="1:3" s="42" customFormat="1" x14ac:dyDescent="0.2">
      <c r="A4" s="195" t="s">
        <v>626</v>
      </c>
      <c r="B4" s="196"/>
      <c r="C4" s="197"/>
    </row>
    <row r="5" spans="1:3" x14ac:dyDescent="0.2">
      <c r="A5" s="84" t="s">
        <v>538</v>
      </c>
      <c r="B5" s="58"/>
      <c r="C5" s="149">
        <v>2539678.75</v>
      </c>
    </row>
    <row r="6" spans="1:3" x14ac:dyDescent="0.2">
      <c r="A6" s="78"/>
      <c r="B6" s="60"/>
      <c r="C6" s="79"/>
    </row>
    <row r="7" spans="1:3" x14ac:dyDescent="0.2">
      <c r="A7" s="68" t="s">
        <v>539</v>
      </c>
      <c r="B7" s="80"/>
      <c r="C7" s="146">
        <f>SUM(C8:C28)</f>
        <v>5533.16</v>
      </c>
    </row>
    <row r="8" spans="1:3" x14ac:dyDescent="0.2">
      <c r="A8" s="128">
        <v>2.1</v>
      </c>
      <c r="B8" s="85" t="s">
        <v>372</v>
      </c>
      <c r="C8" s="150">
        <v>0</v>
      </c>
    </row>
    <row r="9" spans="1:3" x14ac:dyDescent="0.2">
      <c r="A9" s="128">
        <v>2.2000000000000002</v>
      </c>
      <c r="B9" s="85" t="s">
        <v>369</v>
      </c>
      <c r="C9" s="150">
        <v>0</v>
      </c>
    </row>
    <row r="10" spans="1:3" x14ac:dyDescent="0.2">
      <c r="A10" s="90">
        <v>2.2999999999999998</v>
      </c>
      <c r="B10" s="77" t="s">
        <v>239</v>
      </c>
      <c r="C10" s="150">
        <v>5533.16</v>
      </c>
    </row>
    <row r="11" spans="1:3" x14ac:dyDescent="0.2">
      <c r="A11" s="90">
        <v>2.4</v>
      </c>
      <c r="B11" s="77" t="s">
        <v>240</v>
      </c>
      <c r="C11" s="150">
        <v>0</v>
      </c>
    </row>
    <row r="12" spans="1:3" x14ac:dyDescent="0.2">
      <c r="A12" s="90">
        <v>2.5</v>
      </c>
      <c r="B12" s="77" t="s">
        <v>241</v>
      </c>
      <c r="C12" s="150">
        <v>0</v>
      </c>
    </row>
    <row r="13" spans="1:3" x14ac:dyDescent="0.2">
      <c r="A13" s="90">
        <v>2.6</v>
      </c>
      <c r="B13" s="77" t="s">
        <v>242</v>
      </c>
      <c r="C13" s="150">
        <v>0</v>
      </c>
    </row>
    <row r="14" spans="1:3" x14ac:dyDescent="0.2">
      <c r="A14" s="90">
        <v>2.7</v>
      </c>
      <c r="B14" s="77" t="s">
        <v>243</v>
      </c>
      <c r="C14" s="150">
        <v>0</v>
      </c>
    </row>
    <row r="15" spans="1:3" x14ac:dyDescent="0.2">
      <c r="A15" s="90">
        <v>2.8</v>
      </c>
      <c r="B15" s="77" t="s">
        <v>244</v>
      </c>
      <c r="C15" s="150">
        <v>0</v>
      </c>
    </row>
    <row r="16" spans="1:3" x14ac:dyDescent="0.2">
      <c r="A16" s="90">
        <v>2.9</v>
      </c>
      <c r="B16" s="77" t="s">
        <v>246</v>
      </c>
      <c r="C16" s="150">
        <v>0</v>
      </c>
    </row>
    <row r="17" spans="1:3" x14ac:dyDescent="0.2">
      <c r="A17" s="90" t="s">
        <v>540</v>
      </c>
      <c r="B17" s="77" t="s">
        <v>541</v>
      </c>
      <c r="C17" s="150">
        <v>0</v>
      </c>
    </row>
    <row r="18" spans="1:3" x14ac:dyDescent="0.2">
      <c r="A18" s="90" t="s">
        <v>570</v>
      </c>
      <c r="B18" s="77" t="s">
        <v>248</v>
      </c>
      <c r="C18" s="150">
        <v>0</v>
      </c>
    </row>
    <row r="19" spans="1:3" x14ac:dyDescent="0.2">
      <c r="A19" s="90" t="s">
        <v>571</v>
      </c>
      <c r="B19" s="77" t="s">
        <v>542</v>
      </c>
      <c r="C19" s="150">
        <v>0</v>
      </c>
    </row>
    <row r="20" spans="1:3" x14ac:dyDescent="0.2">
      <c r="A20" s="90" t="s">
        <v>572</v>
      </c>
      <c r="B20" s="77" t="s">
        <v>543</v>
      </c>
      <c r="C20" s="150">
        <v>0</v>
      </c>
    </row>
    <row r="21" spans="1:3" x14ac:dyDescent="0.2">
      <c r="A21" s="90" t="s">
        <v>573</v>
      </c>
      <c r="B21" s="77" t="s">
        <v>544</v>
      </c>
      <c r="C21" s="150">
        <v>0</v>
      </c>
    </row>
    <row r="22" spans="1:3" x14ac:dyDescent="0.2">
      <c r="A22" s="90" t="s">
        <v>545</v>
      </c>
      <c r="B22" s="77" t="s">
        <v>546</v>
      </c>
      <c r="C22" s="150">
        <v>0</v>
      </c>
    </row>
    <row r="23" spans="1:3" x14ac:dyDescent="0.2">
      <c r="A23" s="90" t="s">
        <v>547</v>
      </c>
      <c r="B23" s="77" t="s">
        <v>548</v>
      </c>
      <c r="C23" s="150">
        <v>0</v>
      </c>
    </row>
    <row r="24" spans="1:3" x14ac:dyDescent="0.2">
      <c r="A24" s="90" t="s">
        <v>549</v>
      </c>
      <c r="B24" s="77" t="s">
        <v>550</v>
      </c>
      <c r="C24" s="150">
        <v>0</v>
      </c>
    </row>
    <row r="25" spans="1:3" x14ac:dyDescent="0.2">
      <c r="A25" s="90" t="s">
        <v>551</v>
      </c>
      <c r="B25" s="77" t="s">
        <v>552</v>
      </c>
      <c r="C25" s="150">
        <v>0</v>
      </c>
    </row>
    <row r="26" spans="1:3" x14ac:dyDescent="0.2">
      <c r="A26" s="90" t="s">
        <v>553</v>
      </c>
      <c r="B26" s="77" t="s">
        <v>554</v>
      </c>
      <c r="C26" s="150">
        <v>0</v>
      </c>
    </row>
    <row r="27" spans="1:3" x14ac:dyDescent="0.2">
      <c r="A27" s="90" t="s">
        <v>555</v>
      </c>
      <c r="B27" s="77" t="s">
        <v>556</v>
      </c>
      <c r="C27" s="150">
        <v>0</v>
      </c>
    </row>
    <row r="28" spans="1:3" x14ac:dyDescent="0.2">
      <c r="A28" s="90" t="s">
        <v>557</v>
      </c>
      <c r="B28" s="85" t="s">
        <v>558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559</v>
      </c>
      <c r="B30" s="89"/>
      <c r="C30" s="151">
        <f>SUM(C31:C37)</f>
        <v>104589.19</v>
      </c>
    </row>
    <row r="31" spans="1:3" x14ac:dyDescent="0.2">
      <c r="A31" s="90" t="s">
        <v>560</v>
      </c>
      <c r="B31" s="77" t="s">
        <v>441</v>
      </c>
      <c r="C31" s="150">
        <v>104589.19</v>
      </c>
    </row>
    <row r="32" spans="1:3" x14ac:dyDescent="0.2">
      <c r="A32" s="90" t="s">
        <v>561</v>
      </c>
      <c r="B32" s="77" t="s">
        <v>80</v>
      </c>
      <c r="C32" s="150">
        <v>0</v>
      </c>
    </row>
    <row r="33" spans="1:3" x14ac:dyDescent="0.2">
      <c r="A33" s="90" t="s">
        <v>562</v>
      </c>
      <c r="B33" s="77" t="s">
        <v>451</v>
      </c>
      <c r="C33" s="150">
        <v>0</v>
      </c>
    </row>
    <row r="34" spans="1:3" x14ac:dyDescent="0.2">
      <c r="A34" s="90" t="s">
        <v>563</v>
      </c>
      <c r="B34" s="77" t="s">
        <v>564</v>
      </c>
      <c r="C34" s="150">
        <v>0</v>
      </c>
    </row>
    <row r="35" spans="1:3" x14ac:dyDescent="0.2">
      <c r="A35" s="90" t="s">
        <v>565</v>
      </c>
      <c r="B35" s="77" t="s">
        <v>566</v>
      </c>
      <c r="C35" s="150">
        <v>0</v>
      </c>
    </row>
    <row r="36" spans="1:3" x14ac:dyDescent="0.2">
      <c r="A36" s="90" t="s">
        <v>567</v>
      </c>
      <c r="B36" s="77" t="s">
        <v>459</v>
      </c>
      <c r="C36" s="150">
        <v>0</v>
      </c>
    </row>
    <row r="37" spans="1:3" x14ac:dyDescent="0.2">
      <c r="A37" s="90" t="s">
        <v>568</v>
      </c>
      <c r="B37" s="85" t="s">
        <v>569</v>
      </c>
      <c r="C37" s="152">
        <v>0</v>
      </c>
    </row>
    <row r="38" spans="1:3" x14ac:dyDescent="0.2">
      <c r="A38" s="78"/>
      <c r="B38" s="81"/>
      <c r="C38" s="82"/>
    </row>
    <row r="39" spans="1:3" x14ac:dyDescent="0.2">
      <c r="A39" s="83" t="s">
        <v>84</v>
      </c>
      <c r="B39" s="58"/>
      <c r="C39" s="145">
        <f>C5-C7+C30</f>
        <v>2638734.7799999998</v>
      </c>
    </row>
    <row r="41" spans="1:3" x14ac:dyDescent="0.2">
      <c r="B41" s="39" t="s">
        <v>637</v>
      </c>
    </row>
    <row r="45" spans="1:3" x14ac:dyDescent="0.2">
      <c r="B45" s="181"/>
    </row>
    <row r="46" spans="1:3" x14ac:dyDescent="0.2">
      <c r="B46" s="180" t="s">
        <v>674</v>
      </c>
    </row>
    <row r="47" spans="1:3" x14ac:dyDescent="0.2">
      <c r="B47" s="180" t="s">
        <v>675</v>
      </c>
    </row>
    <row r="48" spans="1:3" x14ac:dyDescent="0.2">
      <c r="B48" s="180" t="s">
        <v>676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opLeftCell="A20" workbookViewId="0">
      <selection activeCell="F55" sqref="F5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87" t="s">
        <v>672</v>
      </c>
      <c r="B1" s="205"/>
      <c r="C1" s="205"/>
      <c r="D1" s="205"/>
      <c r="E1" s="205"/>
      <c r="F1" s="205"/>
      <c r="G1" s="27" t="s">
        <v>617</v>
      </c>
      <c r="H1" s="28">
        <v>2022</v>
      </c>
    </row>
    <row r="2" spans="1:10" ht="18.95" customHeight="1" x14ac:dyDescent="0.2">
      <c r="A2" s="187" t="s">
        <v>628</v>
      </c>
      <c r="B2" s="205"/>
      <c r="C2" s="205"/>
      <c r="D2" s="205"/>
      <c r="E2" s="205"/>
      <c r="F2" s="205"/>
      <c r="G2" s="27" t="s">
        <v>618</v>
      </c>
      <c r="H2" s="28" t="s">
        <v>620</v>
      </c>
    </row>
    <row r="3" spans="1:10" ht="18.95" customHeight="1" x14ac:dyDescent="0.2">
      <c r="A3" s="206" t="s">
        <v>673</v>
      </c>
      <c r="B3" s="207"/>
      <c r="C3" s="207"/>
      <c r="D3" s="207"/>
      <c r="E3" s="207"/>
      <c r="F3" s="207"/>
      <c r="G3" s="27" t="s">
        <v>619</v>
      </c>
      <c r="H3" s="28">
        <v>4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4657500</v>
      </c>
      <c r="E40" s="34">
        <v>-4657500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5249494.57</v>
      </c>
      <c r="E41" s="34">
        <v>-5249494.57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591994.56999999995</v>
      </c>
      <c r="E42" s="34">
        <v>-591994.56999999995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3543125</v>
      </c>
      <c r="E43" s="34">
        <v>-3543125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3543125</v>
      </c>
      <c r="E44" s="34">
        <v>-3543125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4657500</v>
      </c>
      <c r="E45" s="34">
        <v>-4657500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6113030.9699999997</v>
      </c>
      <c r="E46" s="34">
        <v>-6113030.9699999997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1455530.97</v>
      </c>
      <c r="E47" s="34">
        <v>-1455530.97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2539678.75</v>
      </c>
      <c r="E48" s="34">
        <v>-2539678.75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2539678.75</v>
      </c>
      <c r="E49" s="34">
        <v>-2539678.75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2533452.75</v>
      </c>
      <c r="E50" s="34">
        <v>-2533452.75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2533452.75</v>
      </c>
      <c r="E51" s="34">
        <v>-2533452.75</v>
      </c>
      <c r="F51" s="34">
        <f t="shared" si="0"/>
        <v>0</v>
      </c>
    </row>
    <row r="53" spans="1:6" x14ac:dyDescent="0.2">
      <c r="B53" s="29" t="s">
        <v>637</v>
      </c>
    </row>
    <row r="57" spans="1:6" x14ac:dyDescent="0.2">
      <c r="B57" s="167"/>
    </row>
    <row r="58" spans="1:6" x14ac:dyDescent="0.2">
      <c r="B58" s="166" t="s">
        <v>674</v>
      </c>
    </row>
    <row r="59" spans="1:6" x14ac:dyDescent="0.2">
      <c r="B59" s="166" t="s">
        <v>675</v>
      </c>
    </row>
    <row r="60" spans="1:6" x14ac:dyDescent="0.2">
      <c r="B60" s="166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208" t="s">
        <v>34</v>
      </c>
      <c r="B5" s="208"/>
      <c r="C5" s="208"/>
      <c r="D5" s="208"/>
      <c r="E5" s="208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125</v>
      </c>
      <c r="B9" s="120"/>
      <c r="C9" s="120"/>
      <c r="D9" s="120"/>
    </row>
    <row r="10" spans="1:8" s="119" customFormat="1" ht="26.1" customHeight="1" x14ac:dyDescent="0.2">
      <c r="A10" s="122" t="s">
        <v>600</v>
      </c>
      <c r="B10" s="209" t="s">
        <v>36</v>
      </c>
      <c r="C10" s="209"/>
      <c r="D10" s="209"/>
      <c r="E10" s="209"/>
    </row>
    <row r="11" spans="1:8" s="119" customFormat="1" ht="12.95" customHeight="1" x14ac:dyDescent="0.2">
      <c r="A11" s="123" t="s">
        <v>601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602</v>
      </c>
      <c r="B12" s="209" t="s">
        <v>38</v>
      </c>
      <c r="C12" s="209"/>
      <c r="D12" s="209"/>
      <c r="E12" s="209"/>
    </row>
    <row r="13" spans="1:8" s="119" customFormat="1" ht="26.1" customHeight="1" x14ac:dyDescent="0.2">
      <c r="A13" s="123" t="s">
        <v>603</v>
      </c>
      <c r="B13" s="209" t="s">
        <v>39</v>
      </c>
      <c r="C13" s="209"/>
      <c r="D13" s="209"/>
      <c r="E13" s="209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604</v>
      </c>
      <c r="B15" s="124" t="s">
        <v>40</v>
      </c>
    </row>
    <row r="16" spans="1:8" s="119" customFormat="1" ht="12.95" customHeight="1" x14ac:dyDescent="0.2">
      <c r="A16" s="123" t="s">
        <v>605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97</v>
      </c>
    </row>
    <row r="19" spans="1:4" s="119" customFormat="1" ht="12.95" customHeight="1" x14ac:dyDescent="0.2">
      <c r="A19" s="127" t="s">
        <v>606</v>
      </c>
    </row>
    <row r="20" spans="1:4" s="119" customFormat="1" ht="12.95" customHeight="1" x14ac:dyDescent="0.2">
      <c r="A20" s="127" t="s">
        <v>607</v>
      </c>
    </row>
    <row r="21" spans="1:4" s="119" customFormat="1" x14ac:dyDescent="0.2">
      <c r="A21" s="120"/>
    </row>
    <row r="22" spans="1:4" s="119" customFormat="1" x14ac:dyDescent="0.2">
      <c r="A22" s="120" t="s">
        <v>520</v>
      </c>
      <c r="B22" s="120"/>
      <c r="C22" s="120"/>
      <c r="D22" s="120"/>
    </row>
    <row r="23" spans="1:4" s="119" customFormat="1" x14ac:dyDescent="0.2">
      <c r="A23" s="120" t="s">
        <v>521</v>
      </c>
      <c r="B23" s="120"/>
      <c r="C23" s="120"/>
      <c r="D23" s="120"/>
    </row>
    <row r="24" spans="1:4" s="119" customFormat="1" x14ac:dyDescent="0.2">
      <c r="A24" s="120" t="s">
        <v>522</v>
      </c>
      <c r="B24" s="120"/>
      <c r="C24" s="120"/>
      <c r="D24" s="120"/>
    </row>
    <row r="25" spans="1:4" s="119" customFormat="1" x14ac:dyDescent="0.2">
      <c r="A25" s="120" t="s">
        <v>523</v>
      </c>
      <c r="B25" s="120"/>
      <c r="C25" s="120"/>
      <c r="D25" s="120"/>
    </row>
    <row r="26" spans="1:4" s="119" customFormat="1" x14ac:dyDescent="0.2">
      <c r="A26" s="120" t="s">
        <v>524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98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zoomScale="106" zoomScaleNormal="106" workbookViewId="0">
      <selection activeCell="B156" sqref="B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5" t="s">
        <v>672</v>
      </c>
      <c r="B1" s="186"/>
      <c r="C1" s="186"/>
      <c r="D1" s="186"/>
      <c r="E1" s="186"/>
      <c r="F1" s="186"/>
      <c r="G1" s="14" t="s">
        <v>617</v>
      </c>
      <c r="H1" s="25">
        <v>2022</v>
      </c>
    </row>
    <row r="2" spans="1:8" s="16" customFormat="1" ht="18.95" customHeight="1" x14ac:dyDescent="0.25">
      <c r="A2" s="185" t="s">
        <v>621</v>
      </c>
      <c r="B2" s="186"/>
      <c r="C2" s="186"/>
      <c r="D2" s="186"/>
      <c r="E2" s="186"/>
      <c r="F2" s="186"/>
      <c r="G2" s="14" t="s">
        <v>618</v>
      </c>
      <c r="H2" s="25" t="s">
        <v>620</v>
      </c>
    </row>
    <row r="3" spans="1:8" s="16" customFormat="1" ht="18.95" customHeight="1" x14ac:dyDescent="0.25">
      <c r="A3" s="185" t="s">
        <v>673</v>
      </c>
      <c r="B3" s="186"/>
      <c r="C3" s="186"/>
      <c r="D3" s="186"/>
      <c r="E3" s="186"/>
      <c r="F3" s="186"/>
      <c r="G3" s="14" t="s">
        <v>619</v>
      </c>
      <c r="H3" s="25">
        <v>4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202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655898.32000000007</v>
      </c>
      <c r="D62" s="24">
        <f t="shared" ref="D62:E62" si="0">SUM(D63:D70)</f>
        <v>102067.99</v>
      </c>
      <c r="E62" s="24">
        <f t="shared" si="0"/>
        <v>-293925.13</v>
      </c>
    </row>
    <row r="63" spans="1:9" x14ac:dyDescent="0.2">
      <c r="A63" s="22">
        <v>1241</v>
      </c>
      <c r="B63" s="20" t="s">
        <v>239</v>
      </c>
      <c r="C63" s="24">
        <v>271654.52</v>
      </c>
      <c r="D63" s="24">
        <v>29779.11</v>
      </c>
      <c r="E63" s="24">
        <v>-121636.93</v>
      </c>
    </row>
    <row r="64" spans="1:9" x14ac:dyDescent="0.2">
      <c r="A64" s="22">
        <v>1242</v>
      </c>
      <c r="B64" s="20" t="s">
        <v>240</v>
      </c>
      <c r="C64" s="24">
        <v>20367.79</v>
      </c>
      <c r="D64" s="24">
        <v>377.08</v>
      </c>
      <c r="E64" s="24">
        <v>-2809.97</v>
      </c>
    </row>
    <row r="65" spans="1:9" x14ac:dyDescent="0.2">
      <c r="A65" s="22">
        <v>1243</v>
      </c>
      <c r="B65" s="20" t="s">
        <v>241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242</v>
      </c>
      <c r="C66" s="24">
        <v>356900</v>
      </c>
      <c r="D66" s="24">
        <v>71380</v>
      </c>
      <c r="E66" s="24">
        <v>-166553.32999999999</v>
      </c>
    </row>
    <row r="67" spans="1:9" x14ac:dyDescent="0.2">
      <c r="A67" s="22">
        <v>1245</v>
      </c>
      <c r="B67" s="20" t="s">
        <v>243</v>
      </c>
      <c r="C67" s="24">
        <v>485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6491.01</v>
      </c>
      <c r="D68" s="24">
        <v>531.79999999999995</v>
      </c>
      <c r="E68" s="24">
        <v>-2924.9</v>
      </c>
    </row>
    <row r="69" spans="1:9" x14ac:dyDescent="0.2">
      <c r="A69" s="22">
        <v>1247</v>
      </c>
      <c r="B69" s="20" t="s">
        <v>245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25212</v>
      </c>
      <c r="D74" s="24">
        <f>SUM(D75:D79)</f>
        <v>2521.1999999999998</v>
      </c>
      <c r="E74" s="24">
        <f>SUM(E75:E79)</f>
        <v>25212</v>
      </c>
    </row>
    <row r="75" spans="1:9" x14ac:dyDescent="0.2">
      <c r="A75" s="22">
        <v>1251</v>
      </c>
      <c r="B75" s="20" t="s">
        <v>249</v>
      </c>
      <c r="C75" s="24">
        <v>25212</v>
      </c>
      <c r="D75" s="24">
        <v>2521.1999999999998</v>
      </c>
      <c r="E75" s="24">
        <v>25212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40017.06</v>
      </c>
      <c r="D110" s="24">
        <f>SUM(D111:D119)</f>
        <v>40017.06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17100</v>
      </c>
      <c r="D112" s="24">
        <f t="shared" ref="D112:D119" si="1">C112</f>
        <v>17100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22917.06</v>
      </c>
      <c r="D117" s="24">
        <f t="shared" si="1"/>
        <v>22917.06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3" x14ac:dyDescent="0.2">
      <c r="A145" s="22">
        <v>2199</v>
      </c>
      <c r="B145" s="20" t="s">
        <v>300</v>
      </c>
      <c r="C145" s="24">
        <v>0</v>
      </c>
    </row>
    <row r="146" spans="1:3" x14ac:dyDescent="0.2">
      <c r="A146" s="22">
        <v>2240</v>
      </c>
      <c r="B146" s="20" t="s">
        <v>301</v>
      </c>
      <c r="C146" s="24">
        <f>SUM(C147:C149)</f>
        <v>0</v>
      </c>
    </row>
    <row r="147" spans="1:3" x14ac:dyDescent="0.2">
      <c r="A147" s="22">
        <v>2241</v>
      </c>
      <c r="B147" s="20" t="s">
        <v>302</v>
      </c>
      <c r="C147" s="24">
        <v>0</v>
      </c>
    </row>
    <row r="148" spans="1:3" x14ac:dyDescent="0.2">
      <c r="A148" s="22">
        <v>2242</v>
      </c>
      <c r="B148" s="20" t="s">
        <v>303</v>
      </c>
      <c r="C148" s="24">
        <v>0</v>
      </c>
    </row>
    <row r="149" spans="1:3" x14ac:dyDescent="0.2">
      <c r="A149" s="22">
        <v>2249</v>
      </c>
      <c r="B149" s="20" t="s">
        <v>304</v>
      </c>
      <c r="C149" s="24">
        <v>0</v>
      </c>
    </row>
    <row r="151" spans="1:3" x14ac:dyDescent="0.2">
      <c r="B151" s="20" t="s">
        <v>637</v>
      </c>
    </row>
    <row r="156" spans="1:3" x14ac:dyDescent="0.2">
      <c r="B156" s="169"/>
    </row>
    <row r="157" spans="1:3" x14ac:dyDescent="0.2">
      <c r="B157" s="168" t="s">
        <v>674</v>
      </c>
    </row>
    <row r="158" spans="1:3" x14ac:dyDescent="0.2">
      <c r="B158" s="168" t="s">
        <v>675</v>
      </c>
    </row>
    <row r="159" spans="1:3" x14ac:dyDescent="0.2">
      <c r="B159" s="168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149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595</v>
      </c>
    </row>
    <row r="10" spans="1:2" ht="15" customHeight="1" x14ac:dyDescent="0.2">
      <c r="A10" s="103"/>
      <c r="B10" s="102" t="s">
        <v>596</v>
      </c>
    </row>
    <row r="11" spans="1:2" ht="15" customHeight="1" x14ac:dyDescent="0.2">
      <c r="A11" s="103"/>
      <c r="B11" s="102" t="s">
        <v>127</v>
      </c>
    </row>
    <row r="12" spans="1:2" ht="15" customHeight="1" x14ac:dyDescent="0.2">
      <c r="A12" s="103"/>
      <c r="B12" s="102" t="s">
        <v>126</v>
      </c>
    </row>
    <row r="13" spans="1:2" ht="15" customHeight="1" x14ac:dyDescent="0.2">
      <c r="A13" s="103"/>
      <c r="B13" s="102" t="s">
        <v>128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137</v>
      </c>
    </row>
    <row r="20" spans="1:2" x14ac:dyDescent="0.2">
      <c r="A20" s="103"/>
    </row>
    <row r="21" spans="1:2" ht="15" customHeight="1" x14ac:dyDescent="0.2">
      <c r="A21" s="101" t="s">
        <v>133</v>
      </c>
      <c r="B21" s="1" t="s">
        <v>188</v>
      </c>
    </row>
    <row r="22" spans="1:2" ht="15" customHeight="1" x14ac:dyDescent="0.2">
      <c r="A22" s="103"/>
      <c r="B22" s="107" t="s">
        <v>189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129</v>
      </c>
    </row>
    <row r="26" spans="1:2" ht="15" customHeight="1" x14ac:dyDescent="0.2">
      <c r="A26" s="103"/>
      <c r="B26" s="106" t="s">
        <v>130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136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131</v>
      </c>
    </row>
    <row r="37" spans="1:2" ht="15" customHeight="1" x14ac:dyDescent="0.2">
      <c r="A37" s="103"/>
      <c r="B37" s="102" t="s">
        <v>138</v>
      </c>
    </row>
    <row r="38" spans="1:2" ht="15" customHeight="1" x14ac:dyDescent="0.2">
      <c r="A38" s="103"/>
      <c r="B38" s="109" t="s">
        <v>191</v>
      </c>
    </row>
    <row r="39" spans="1:2" ht="15" customHeight="1" x14ac:dyDescent="0.2">
      <c r="A39" s="103"/>
      <c r="B39" s="102" t="s">
        <v>192</v>
      </c>
    </row>
    <row r="40" spans="1:2" ht="15" customHeight="1" x14ac:dyDescent="0.2">
      <c r="A40" s="103"/>
      <c r="B40" s="102" t="s">
        <v>134</v>
      </c>
    </row>
    <row r="41" spans="1:2" ht="15" customHeight="1" x14ac:dyDescent="0.2">
      <c r="A41" s="103"/>
      <c r="B41" s="102" t="s">
        <v>135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139</v>
      </c>
    </row>
    <row r="44" spans="1:2" ht="15" customHeight="1" x14ac:dyDescent="0.2">
      <c r="A44" s="103"/>
      <c r="B44" s="102" t="s">
        <v>142</v>
      </c>
    </row>
    <row r="45" spans="1:2" ht="15" customHeight="1" x14ac:dyDescent="0.2">
      <c r="A45" s="103"/>
      <c r="B45" s="109" t="s">
        <v>193</v>
      </c>
    </row>
    <row r="46" spans="1:2" ht="15" customHeight="1" x14ac:dyDescent="0.2">
      <c r="A46" s="103"/>
      <c r="B46" s="102" t="s">
        <v>194</v>
      </c>
    </row>
    <row r="47" spans="1:2" ht="15" customHeight="1" x14ac:dyDescent="0.2">
      <c r="A47" s="103"/>
      <c r="B47" s="102" t="s">
        <v>141</v>
      </c>
    </row>
    <row r="48" spans="1:2" ht="15" customHeight="1" x14ac:dyDescent="0.2">
      <c r="A48" s="103"/>
      <c r="B48" s="102" t="s">
        <v>140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170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9"/>
  <sheetViews>
    <sheetView zoomScaleNormal="100" workbookViewId="0">
      <selection activeCell="B226" sqref="B226:B22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83" t="s">
        <v>672</v>
      </c>
      <c r="B1" s="183"/>
      <c r="C1" s="183"/>
      <c r="D1" s="14" t="s">
        <v>617</v>
      </c>
      <c r="E1" s="25">
        <v>2022</v>
      </c>
    </row>
    <row r="2" spans="1:5" s="16" customFormat="1" ht="18.95" customHeight="1" x14ac:dyDescent="0.25">
      <c r="A2" s="183" t="s">
        <v>622</v>
      </c>
      <c r="B2" s="183"/>
      <c r="C2" s="183"/>
      <c r="D2" s="14" t="s">
        <v>618</v>
      </c>
      <c r="E2" s="25" t="s">
        <v>620</v>
      </c>
    </row>
    <row r="3" spans="1:5" s="16" customFormat="1" ht="18.95" customHeight="1" x14ac:dyDescent="0.25">
      <c r="A3" s="183" t="s">
        <v>673</v>
      </c>
      <c r="B3" s="183"/>
      <c r="C3" s="183"/>
      <c r="D3" s="14" t="s">
        <v>619</v>
      </c>
      <c r="E3" s="25">
        <v>4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6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0</v>
      </c>
      <c r="D8" s="92"/>
      <c r="E8" s="49"/>
    </row>
    <row r="9" spans="1:5" x14ac:dyDescent="0.2">
      <c r="A9" s="50">
        <v>4110</v>
      </c>
      <c r="B9" s="51" t="s">
        <v>307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308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309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310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314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323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324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325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326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498</v>
      </c>
      <c r="C34" s="55">
        <f>SUM(C35:C36)</f>
        <v>0</v>
      </c>
      <c r="D34" s="92"/>
      <c r="E34" s="49"/>
    </row>
    <row r="35" spans="1:5" x14ac:dyDescent="0.2">
      <c r="A35" s="50">
        <v>4151</v>
      </c>
      <c r="B35" s="51" t="s">
        <v>498</v>
      </c>
      <c r="C35" s="55">
        <v>0</v>
      </c>
      <c r="D35" s="92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500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329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334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3543125</v>
      </c>
      <c r="D58" s="92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335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336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337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512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338</v>
      </c>
      <c r="C65" s="55">
        <f>SUM(C66:C69)</f>
        <v>3543125</v>
      </c>
      <c r="D65" s="92"/>
      <c r="E65" s="49"/>
    </row>
    <row r="66" spans="1:5" x14ac:dyDescent="0.2">
      <c r="A66" s="50">
        <v>4221</v>
      </c>
      <c r="B66" s="51" t="s">
        <v>339</v>
      </c>
      <c r="C66" s="55">
        <v>3543125</v>
      </c>
      <c r="D66" s="92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2638734.7799999998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2534145.59</v>
      </c>
      <c r="D99" s="57">
        <f>C99/$C$98</f>
        <v>0.96036388696858732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2007051.9899999998</v>
      </c>
      <c r="D100" s="57">
        <f t="shared" ref="D100:D163" si="0">C100/$C$98</f>
        <v>0.76061148896517738</v>
      </c>
      <c r="E100" s="56"/>
    </row>
    <row r="101" spans="1:5" x14ac:dyDescent="0.2">
      <c r="A101" s="54">
        <v>5111</v>
      </c>
      <c r="B101" s="51" t="s">
        <v>363</v>
      </c>
      <c r="C101" s="55">
        <v>1590123.63</v>
      </c>
      <c r="D101" s="57">
        <f t="shared" si="0"/>
        <v>0.60260835687321335</v>
      </c>
      <c r="E101" s="56"/>
    </row>
    <row r="102" spans="1:5" x14ac:dyDescent="0.2">
      <c r="A102" s="54">
        <v>5112</v>
      </c>
      <c r="B102" s="51" t="s">
        <v>364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365</v>
      </c>
      <c r="C103" s="55">
        <v>180785.68</v>
      </c>
      <c r="D103" s="57">
        <f t="shared" si="0"/>
        <v>6.8512258742426557E-2</v>
      </c>
      <c r="E103" s="56"/>
    </row>
    <row r="104" spans="1:5" x14ac:dyDescent="0.2">
      <c r="A104" s="54">
        <v>5114</v>
      </c>
      <c r="B104" s="51" t="s">
        <v>366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367</v>
      </c>
      <c r="C105" s="55">
        <v>236142.68</v>
      </c>
      <c r="D105" s="57">
        <f t="shared" si="0"/>
        <v>8.949087334953762E-2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75553.91</v>
      </c>
      <c r="D107" s="57">
        <f t="shared" si="0"/>
        <v>2.8632627489754772E-2</v>
      </c>
      <c r="E107" s="56"/>
    </row>
    <row r="108" spans="1:5" x14ac:dyDescent="0.2">
      <c r="A108" s="54">
        <v>5121</v>
      </c>
      <c r="B108" s="51" t="s">
        <v>370</v>
      </c>
      <c r="C108" s="55">
        <v>25822.26</v>
      </c>
      <c r="D108" s="57">
        <f t="shared" si="0"/>
        <v>9.785848959022703E-3</v>
      </c>
      <c r="E108" s="56"/>
    </row>
    <row r="109" spans="1:5" x14ac:dyDescent="0.2">
      <c r="A109" s="54">
        <v>5122</v>
      </c>
      <c r="B109" s="51" t="s">
        <v>371</v>
      </c>
      <c r="C109" s="55">
        <v>4712.6400000000003</v>
      </c>
      <c r="D109" s="57">
        <f t="shared" si="0"/>
        <v>1.7859468241063624E-3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2664.52</v>
      </c>
      <c r="D111" s="57">
        <f t="shared" si="0"/>
        <v>1.0097718119287456E-3</v>
      </c>
      <c r="E111" s="56"/>
    </row>
    <row r="112" spans="1:5" x14ac:dyDescent="0.2">
      <c r="A112" s="54">
        <v>5125</v>
      </c>
      <c r="B112" s="51" t="s">
        <v>374</v>
      </c>
      <c r="C112" s="55">
        <v>299</v>
      </c>
      <c r="D112" s="57">
        <f t="shared" si="0"/>
        <v>1.1331188047629403E-4</v>
      </c>
      <c r="E112" s="56"/>
    </row>
    <row r="113" spans="1:5" x14ac:dyDescent="0.2">
      <c r="A113" s="54">
        <v>5126</v>
      </c>
      <c r="B113" s="51" t="s">
        <v>375</v>
      </c>
      <c r="C113" s="55">
        <v>27300.14</v>
      </c>
      <c r="D113" s="57">
        <f t="shared" si="0"/>
        <v>1.034592040356553E-2</v>
      </c>
      <c r="E113" s="56"/>
    </row>
    <row r="114" spans="1:5" x14ac:dyDescent="0.2">
      <c r="A114" s="54">
        <v>5127</v>
      </c>
      <c r="B114" s="51" t="s">
        <v>376</v>
      </c>
      <c r="C114" s="55">
        <v>7739</v>
      </c>
      <c r="D114" s="57">
        <f t="shared" si="0"/>
        <v>2.9328449598864199E-3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7016.35</v>
      </c>
      <c r="D116" s="57">
        <f t="shared" si="0"/>
        <v>2.6589826507687148E-3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451539.69</v>
      </c>
      <c r="D117" s="57">
        <f t="shared" si="0"/>
        <v>0.17111977051365504</v>
      </c>
      <c r="E117" s="56"/>
    </row>
    <row r="118" spans="1:5" x14ac:dyDescent="0.2">
      <c r="A118" s="54">
        <v>5131</v>
      </c>
      <c r="B118" s="51" t="s">
        <v>380</v>
      </c>
      <c r="C118" s="55">
        <v>35468.839999999997</v>
      </c>
      <c r="D118" s="57">
        <f t="shared" si="0"/>
        <v>1.3441608557567881E-2</v>
      </c>
      <c r="E118" s="56"/>
    </row>
    <row r="119" spans="1:5" x14ac:dyDescent="0.2">
      <c r="A119" s="54">
        <v>5132</v>
      </c>
      <c r="B119" s="51" t="s">
        <v>381</v>
      </c>
      <c r="C119" s="55">
        <v>1392</v>
      </c>
      <c r="D119" s="57">
        <f t="shared" si="0"/>
        <v>5.2752554388963639E-4</v>
      </c>
      <c r="E119" s="56"/>
    </row>
    <row r="120" spans="1:5" x14ac:dyDescent="0.2">
      <c r="A120" s="54">
        <v>5133</v>
      </c>
      <c r="B120" s="51" t="s">
        <v>382</v>
      </c>
      <c r="C120" s="55">
        <v>39086.410000000003</v>
      </c>
      <c r="D120" s="57">
        <f t="shared" si="0"/>
        <v>1.4812557251396068E-2</v>
      </c>
      <c r="E120" s="56"/>
    </row>
    <row r="121" spans="1:5" x14ac:dyDescent="0.2">
      <c r="A121" s="54">
        <v>5134</v>
      </c>
      <c r="B121" s="51" t="s">
        <v>383</v>
      </c>
      <c r="C121" s="55">
        <v>20767.900000000001</v>
      </c>
      <c r="D121" s="57">
        <f t="shared" si="0"/>
        <v>7.870400677403435E-3</v>
      </c>
      <c r="E121" s="56"/>
    </row>
    <row r="122" spans="1:5" x14ac:dyDescent="0.2">
      <c r="A122" s="54">
        <v>5135</v>
      </c>
      <c r="B122" s="51" t="s">
        <v>384</v>
      </c>
      <c r="C122" s="55">
        <v>1438.97</v>
      </c>
      <c r="D122" s="57">
        <f t="shared" si="0"/>
        <v>5.4532574130091241E-4</v>
      </c>
      <c r="E122" s="56"/>
    </row>
    <row r="123" spans="1:5" x14ac:dyDescent="0.2">
      <c r="A123" s="54">
        <v>5136</v>
      </c>
      <c r="B123" s="51" t="s">
        <v>385</v>
      </c>
      <c r="C123" s="55">
        <v>14616</v>
      </c>
      <c r="D123" s="57">
        <f t="shared" si="0"/>
        <v>5.5390182108411828E-3</v>
      </c>
      <c r="E123" s="56"/>
    </row>
    <row r="124" spans="1:5" x14ac:dyDescent="0.2">
      <c r="A124" s="54">
        <v>5137</v>
      </c>
      <c r="B124" s="51" t="s">
        <v>386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387</v>
      </c>
      <c r="C125" s="55">
        <v>269957.57</v>
      </c>
      <c r="D125" s="57">
        <f t="shared" si="0"/>
        <v>0.10230568530271164</v>
      </c>
      <c r="E125" s="56"/>
    </row>
    <row r="126" spans="1:5" x14ac:dyDescent="0.2">
      <c r="A126" s="54">
        <v>5139</v>
      </c>
      <c r="B126" s="51" t="s">
        <v>388</v>
      </c>
      <c r="C126" s="55">
        <v>68812</v>
      </c>
      <c r="D126" s="57">
        <f t="shared" si="0"/>
        <v>2.6077649228544296E-2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396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398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424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428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104589.19</v>
      </c>
      <c r="D185" s="57">
        <f t="shared" si="1"/>
        <v>3.9636113031412734E-2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104589.19</v>
      </c>
      <c r="D186" s="57">
        <f t="shared" si="1"/>
        <v>3.9636113031412734E-2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102067.99</v>
      </c>
      <c r="D191" s="57">
        <f t="shared" si="1"/>
        <v>3.8680655128212622E-2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2521.1999999999998</v>
      </c>
      <c r="D193" s="57">
        <f t="shared" si="1"/>
        <v>9.5545790320010861E-4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6" spans="2:2" x14ac:dyDescent="0.2">
      <c r="B226" s="171"/>
    </row>
    <row r="227" spans="2:2" x14ac:dyDescent="0.2">
      <c r="B227" s="170" t="s">
        <v>674</v>
      </c>
    </row>
    <row r="228" spans="2:2" x14ac:dyDescent="0.2">
      <c r="B228" s="170" t="s">
        <v>675</v>
      </c>
    </row>
    <row r="229" spans="2:2" x14ac:dyDescent="0.2">
      <c r="B229" s="170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87" fitToHeight="0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190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577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148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578</v>
      </c>
      <c r="B9" s="104" t="s">
        <v>150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580</v>
      </c>
      <c r="B12" s="104" t="s">
        <v>150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581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B34" sqref="B3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87" t="s">
        <v>672</v>
      </c>
      <c r="B1" s="187"/>
      <c r="C1" s="187"/>
      <c r="D1" s="27" t="s">
        <v>617</v>
      </c>
      <c r="E1" s="28">
        <v>2022</v>
      </c>
    </row>
    <row r="2" spans="1:5" ht="18.95" customHeight="1" x14ac:dyDescent="0.2">
      <c r="A2" s="187" t="s">
        <v>623</v>
      </c>
      <c r="B2" s="187"/>
      <c r="C2" s="187"/>
      <c r="D2" s="27" t="s">
        <v>618</v>
      </c>
      <c r="E2" s="28" t="s">
        <v>620</v>
      </c>
    </row>
    <row r="3" spans="1:5" ht="18.95" customHeight="1" x14ac:dyDescent="0.2">
      <c r="A3" s="187" t="s">
        <v>673</v>
      </c>
      <c r="B3" s="187"/>
      <c r="C3" s="187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904390.22</v>
      </c>
    </row>
    <row r="15" spans="1:5" x14ac:dyDescent="0.2">
      <c r="A15" s="33">
        <v>3220</v>
      </c>
      <c r="B15" s="29" t="s">
        <v>473</v>
      </c>
      <c r="C15" s="34">
        <v>993578.48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5" spans="2:2" x14ac:dyDescent="0.2">
      <c r="B35" s="173"/>
    </row>
    <row r="36" spans="2:2" x14ac:dyDescent="0.2">
      <c r="B36" s="172" t="s">
        <v>674</v>
      </c>
    </row>
    <row r="37" spans="2:2" x14ac:dyDescent="0.2">
      <c r="B37" s="172" t="s">
        <v>675</v>
      </c>
    </row>
    <row r="38" spans="2:2" x14ac:dyDescent="0.2">
      <c r="B38" s="172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fitToHeight="0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175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workbookViewId="0">
      <selection activeCell="B119" sqref="B119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7" t="s">
        <v>672</v>
      </c>
      <c r="B1" s="187"/>
      <c r="C1" s="187"/>
      <c r="D1" s="27" t="s">
        <v>617</v>
      </c>
      <c r="E1" s="28">
        <v>2022</v>
      </c>
    </row>
    <row r="2" spans="1:5" s="35" customFormat="1" ht="18.95" customHeight="1" x14ac:dyDescent="0.25">
      <c r="A2" s="187" t="s">
        <v>624</v>
      </c>
      <c r="B2" s="187"/>
      <c r="C2" s="187"/>
      <c r="D2" s="27" t="s">
        <v>618</v>
      </c>
      <c r="E2" s="28" t="s">
        <v>620</v>
      </c>
    </row>
    <row r="3" spans="1:5" s="35" customFormat="1" ht="18.95" customHeight="1" x14ac:dyDescent="0.25">
      <c r="A3" s="187" t="s">
        <v>673</v>
      </c>
      <c r="B3" s="187"/>
      <c r="C3" s="187"/>
      <c r="D3" s="27" t="s">
        <v>619</v>
      </c>
      <c r="E3" s="28">
        <v>4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9">
        <v>2022</v>
      </c>
      <c r="D7" s="129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0</v>
      </c>
      <c r="D9" s="34">
        <v>0</v>
      </c>
    </row>
    <row r="10" spans="1:5" x14ac:dyDescent="0.2">
      <c r="A10" s="33">
        <v>1113</v>
      </c>
      <c r="B10" s="29" t="s">
        <v>488</v>
      </c>
      <c r="C10" s="34">
        <v>1576012.57</v>
      </c>
      <c r="D10" s="34">
        <v>591994.56999999995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639</v>
      </c>
      <c r="C15" s="135">
        <f>SUM(C8:C14)</f>
        <v>1576012.57</v>
      </c>
      <c r="D15" s="135">
        <f>SUM(D8:D14)</f>
        <v>591994.56999999995</v>
      </c>
    </row>
    <row r="18" spans="1:5" x14ac:dyDescent="0.2">
      <c r="A18" s="31" t="s">
        <v>178</v>
      </c>
      <c r="B18" s="31"/>
      <c r="C18" s="31"/>
      <c r="D18" s="31"/>
      <c r="E18" s="130"/>
    </row>
    <row r="19" spans="1:5" x14ac:dyDescent="0.2">
      <c r="A19" s="32" t="s">
        <v>146</v>
      </c>
      <c r="B19" s="32" t="s">
        <v>661</v>
      </c>
      <c r="C19" s="144" t="s">
        <v>660</v>
      </c>
      <c r="D19" s="144" t="s">
        <v>181</v>
      </c>
      <c r="E19" s="130"/>
    </row>
    <row r="20" spans="1:5" x14ac:dyDescent="0.2">
      <c r="A20" s="133">
        <v>1230</v>
      </c>
      <c r="B20" s="134" t="s">
        <v>230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231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232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233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234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235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236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237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238</v>
      </c>
      <c r="C28" s="135">
        <f>SUM(C29:C36)</f>
        <v>5533.16</v>
      </c>
      <c r="D28" s="135">
        <f>SUM(D29:D36)</f>
        <v>5533.16</v>
      </c>
      <c r="E28" s="130"/>
    </row>
    <row r="29" spans="1:5" x14ac:dyDescent="0.2">
      <c r="A29" s="33">
        <v>1241</v>
      </c>
      <c r="B29" s="29" t="s">
        <v>239</v>
      </c>
      <c r="C29" s="34">
        <v>5533.16</v>
      </c>
      <c r="D29" s="132">
        <v>5533.16</v>
      </c>
      <c r="E29" s="130"/>
    </row>
    <row r="30" spans="1:5" x14ac:dyDescent="0.2">
      <c r="A30" s="33">
        <v>1242</v>
      </c>
      <c r="B30" s="29" t="s">
        <v>240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241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242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243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244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248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249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2">
        <v>0</v>
      </c>
    </row>
    <row r="43" spans="1:5" x14ac:dyDescent="0.2">
      <c r="B43" s="136" t="s">
        <v>640</v>
      </c>
      <c r="C43" s="135">
        <f>C20+C28+C37</f>
        <v>5533.16</v>
      </c>
      <c r="D43" s="135">
        <f>D20+D28+D37</f>
        <v>5533.16</v>
      </c>
    </row>
    <row r="44" spans="1:5" s="130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9">
        <v>2022</v>
      </c>
      <c r="D46" s="129">
        <v>2021</v>
      </c>
      <c r="E46" s="32"/>
    </row>
    <row r="47" spans="1:5" s="130" customFormat="1" x14ac:dyDescent="0.2">
      <c r="A47" s="133">
        <v>3210</v>
      </c>
      <c r="B47" s="134" t="s">
        <v>641</v>
      </c>
      <c r="C47" s="135">
        <v>904390.22</v>
      </c>
      <c r="D47" s="135">
        <v>479370.93</v>
      </c>
    </row>
    <row r="48" spans="1:5" x14ac:dyDescent="0.2">
      <c r="A48" s="131"/>
      <c r="B48" s="136" t="s">
        <v>629</v>
      </c>
      <c r="C48" s="135">
        <f>C51+C63+C95+C98+C49</f>
        <v>110815.19</v>
      </c>
      <c r="D48" s="135">
        <f>D51+D63+D95+D98+D49</f>
        <v>10874</v>
      </c>
    </row>
    <row r="49" spans="1:4" s="130" customFormat="1" x14ac:dyDescent="0.2">
      <c r="A49" s="153">
        <v>5100</v>
      </c>
      <c r="B49" s="154" t="s">
        <v>361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662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426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630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428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631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431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632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434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633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633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634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438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439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440</v>
      </c>
      <c r="C63" s="135">
        <f>C64+C73+C76+C82+C84+C86</f>
        <v>104589.19</v>
      </c>
      <c r="D63" s="135">
        <f>D64+D73+D76+D82+D84+D86</f>
        <v>0</v>
      </c>
    </row>
    <row r="64" spans="1:4" x14ac:dyDescent="0.2">
      <c r="A64" s="33">
        <v>5510</v>
      </c>
      <c r="B64" s="29" t="s">
        <v>441</v>
      </c>
      <c r="C64" s="34">
        <f>SUM(C65:C72)</f>
        <v>104589.19</v>
      </c>
      <c r="D64" s="34">
        <f>SUM(D65:D72)</f>
        <v>0</v>
      </c>
    </row>
    <row r="65" spans="1:4" x14ac:dyDescent="0.2">
      <c r="A65" s="33">
        <v>5511</v>
      </c>
      <c r="B65" s="29" t="s">
        <v>442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445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446</v>
      </c>
      <c r="C69" s="34">
        <v>102067.99</v>
      </c>
      <c r="D69" s="34">
        <v>0</v>
      </c>
    </row>
    <row r="70" spans="1:4" x14ac:dyDescent="0.2">
      <c r="A70" s="33">
        <v>5516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448</v>
      </c>
      <c r="C71" s="34">
        <v>2521.1999999999998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3">
        <v>5600</v>
      </c>
      <c r="B95" s="134" t="s">
        <v>79</v>
      </c>
      <c r="C95" s="135">
        <f>C96</f>
        <v>0</v>
      </c>
      <c r="D95" s="135">
        <f>D96</f>
        <v>0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34">
        <f>D97</f>
        <v>0</v>
      </c>
    </row>
    <row r="97" spans="1:4" x14ac:dyDescent="0.2">
      <c r="A97" s="33">
        <v>5611</v>
      </c>
      <c r="B97" s="29" t="s">
        <v>468</v>
      </c>
      <c r="C97" s="34">
        <v>0</v>
      </c>
      <c r="D97" s="34">
        <v>0</v>
      </c>
    </row>
    <row r="98" spans="1:4" x14ac:dyDescent="0.2">
      <c r="A98" s="133">
        <v>2110</v>
      </c>
      <c r="B98" s="139" t="s">
        <v>642</v>
      </c>
      <c r="C98" s="135">
        <f>SUM(C99:C103)</f>
        <v>6226</v>
      </c>
      <c r="D98" s="135">
        <f>SUM(D99:D103)</f>
        <v>10874</v>
      </c>
    </row>
    <row r="99" spans="1:4" x14ac:dyDescent="0.2">
      <c r="A99" s="131">
        <v>2111</v>
      </c>
      <c r="B99" s="130" t="s">
        <v>643</v>
      </c>
      <c r="C99" s="132">
        <v>0</v>
      </c>
      <c r="D99" s="132">
        <v>0</v>
      </c>
    </row>
    <row r="100" spans="1:4" x14ac:dyDescent="0.2">
      <c r="A100" s="131">
        <v>2112</v>
      </c>
      <c r="B100" s="130" t="s">
        <v>644</v>
      </c>
      <c r="C100" s="132">
        <v>0</v>
      </c>
      <c r="D100" s="132">
        <v>0</v>
      </c>
    </row>
    <row r="101" spans="1:4" x14ac:dyDescent="0.2">
      <c r="A101" s="131">
        <v>2112</v>
      </c>
      <c r="B101" s="130" t="s">
        <v>645</v>
      </c>
      <c r="C101" s="132">
        <v>6226</v>
      </c>
      <c r="D101" s="132">
        <v>10874</v>
      </c>
    </row>
    <row r="102" spans="1:4" x14ac:dyDescent="0.2">
      <c r="A102" s="131">
        <v>2115</v>
      </c>
      <c r="B102" s="130" t="s">
        <v>646</v>
      </c>
      <c r="C102" s="132">
        <v>0</v>
      </c>
      <c r="D102" s="132">
        <v>0</v>
      </c>
    </row>
    <row r="103" spans="1:4" x14ac:dyDescent="0.2">
      <c r="A103" s="131">
        <v>2114</v>
      </c>
      <c r="B103" s="130" t="s">
        <v>647</v>
      </c>
      <c r="C103" s="132">
        <v>0</v>
      </c>
      <c r="D103" s="132">
        <v>0</v>
      </c>
    </row>
    <row r="104" spans="1:4" x14ac:dyDescent="0.2">
      <c r="A104" s="131"/>
      <c r="B104" s="136" t="s">
        <v>648</v>
      </c>
      <c r="C104" s="135">
        <f>+C105</f>
        <v>0</v>
      </c>
      <c r="D104" s="135">
        <f>+D105</f>
        <v>0</v>
      </c>
    </row>
    <row r="105" spans="1:4" s="130" customFormat="1" x14ac:dyDescent="0.2">
      <c r="A105" s="153">
        <v>3100</v>
      </c>
      <c r="B105" s="159" t="s">
        <v>663</v>
      </c>
      <c r="C105" s="160">
        <f>SUM(C106:C109)</f>
        <v>0</v>
      </c>
      <c r="D105" s="160">
        <f>SUM(D106:D109)</f>
        <v>0</v>
      </c>
    </row>
    <row r="106" spans="1:4" s="130" customFormat="1" x14ac:dyDescent="0.2">
      <c r="A106" s="156"/>
      <c r="B106" s="161" t="s">
        <v>664</v>
      </c>
      <c r="C106" s="162">
        <v>0</v>
      </c>
      <c r="D106" s="162">
        <v>0</v>
      </c>
    </row>
    <row r="107" spans="1:4" s="130" customFormat="1" x14ac:dyDescent="0.2">
      <c r="A107" s="156"/>
      <c r="B107" s="161" t="s">
        <v>665</v>
      </c>
      <c r="C107" s="162">
        <v>0</v>
      </c>
      <c r="D107" s="162">
        <v>0</v>
      </c>
    </row>
    <row r="108" spans="1:4" s="130" customFormat="1" x14ac:dyDescent="0.2">
      <c r="A108" s="156"/>
      <c r="B108" s="161" t="s">
        <v>666</v>
      </c>
      <c r="C108" s="162">
        <v>0</v>
      </c>
      <c r="D108" s="162">
        <v>0</v>
      </c>
    </row>
    <row r="109" spans="1:4" s="130" customFormat="1" x14ac:dyDescent="0.2">
      <c r="A109" s="156"/>
      <c r="B109" s="161" t="s">
        <v>667</v>
      </c>
      <c r="C109" s="162">
        <v>0</v>
      </c>
      <c r="D109" s="162">
        <v>0</v>
      </c>
    </row>
    <row r="110" spans="1:4" s="130" customFormat="1" x14ac:dyDescent="0.2">
      <c r="A110" s="156"/>
      <c r="B110" s="164" t="s">
        <v>668</v>
      </c>
      <c r="C110" s="155">
        <f>+C111</f>
        <v>0</v>
      </c>
      <c r="D110" s="155">
        <f>+D111</f>
        <v>0</v>
      </c>
    </row>
    <row r="111" spans="1:4" s="130" customFormat="1" x14ac:dyDescent="0.2">
      <c r="A111" s="153">
        <v>1270</v>
      </c>
      <c r="B111" s="163" t="s">
        <v>254</v>
      </c>
      <c r="C111" s="160">
        <f>+C112</f>
        <v>0</v>
      </c>
      <c r="D111" s="160">
        <f>+D112</f>
        <v>0</v>
      </c>
    </row>
    <row r="112" spans="1:4" s="130" customFormat="1" x14ac:dyDescent="0.2">
      <c r="A112" s="156">
        <v>1273</v>
      </c>
      <c r="B112" s="157" t="s">
        <v>669</v>
      </c>
      <c r="C112" s="162">
        <v>0</v>
      </c>
      <c r="D112" s="162">
        <v>0</v>
      </c>
    </row>
    <row r="113" spans="1:4" s="130" customFormat="1" x14ac:dyDescent="0.2">
      <c r="A113" s="156"/>
      <c r="B113" s="164" t="s">
        <v>670</v>
      </c>
      <c r="C113" s="155">
        <f>+C114+C116</f>
        <v>0</v>
      </c>
      <c r="D113" s="155">
        <f>+D114+D116</f>
        <v>0</v>
      </c>
    </row>
    <row r="114" spans="1:4" s="130" customFormat="1" x14ac:dyDescent="0.2">
      <c r="A114" s="153">
        <v>4300</v>
      </c>
      <c r="B114" s="159" t="s">
        <v>671</v>
      </c>
      <c r="C114" s="160">
        <f>+C115</f>
        <v>0</v>
      </c>
      <c r="D114" s="165">
        <f>+D115</f>
        <v>0</v>
      </c>
    </row>
    <row r="115" spans="1:4" s="130" customFormat="1" x14ac:dyDescent="0.2">
      <c r="A115" s="156">
        <v>4399</v>
      </c>
      <c r="B115" s="161" t="s">
        <v>354</v>
      </c>
      <c r="C115" s="162">
        <v>0</v>
      </c>
      <c r="D115" s="162">
        <v>0</v>
      </c>
    </row>
    <row r="116" spans="1:4" x14ac:dyDescent="0.2">
      <c r="A116" s="133">
        <v>1120</v>
      </c>
      <c r="B116" s="140" t="s">
        <v>649</v>
      </c>
      <c r="C116" s="135">
        <f>SUM(C117:C125)</f>
        <v>0</v>
      </c>
      <c r="D116" s="135">
        <f>SUM(D117:D125)</f>
        <v>0</v>
      </c>
    </row>
    <row r="117" spans="1:4" x14ac:dyDescent="0.2">
      <c r="A117" s="131">
        <v>1124</v>
      </c>
      <c r="B117" s="141" t="s">
        <v>650</v>
      </c>
      <c r="C117" s="142">
        <v>0</v>
      </c>
      <c r="D117" s="132">
        <v>0</v>
      </c>
    </row>
    <row r="118" spans="1:4" x14ac:dyDescent="0.2">
      <c r="A118" s="131">
        <v>1124</v>
      </c>
      <c r="B118" s="141" t="s">
        <v>651</v>
      </c>
      <c r="C118" s="142">
        <v>0</v>
      </c>
      <c r="D118" s="132">
        <v>0</v>
      </c>
    </row>
    <row r="119" spans="1:4" x14ac:dyDescent="0.2">
      <c r="A119" s="131">
        <v>1124</v>
      </c>
      <c r="B119" s="141" t="s">
        <v>652</v>
      </c>
      <c r="C119" s="142">
        <v>0</v>
      </c>
      <c r="D119" s="132">
        <v>0</v>
      </c>
    </row>
    <row r="120" spans="1:4" x14ac:dyDescent="0.2">
      <c r="A120" s="131">
        <v>1124</v>
      </c>
      <c r="B120" s="141" t="s">
        <v>653</v>
      </c>
      <c r="C120" s="142">
        <v>0</v>
      </c>
      <c r="D120" s="132">
        <v>0</v>
      </c>
    </row>
    <row r="121" spans="1:4" x14ac:dyDescent="0.2">
      <c r="A121" s="131">
        <v>1124</v>
      </c>
      <c r="B121" s="141" t="s">
        <v>654</v>
      </c>
      <c r="C121" s="132">
        <v>0</v>
      </c>
      <c r="D121" s="132">
        <v>0</v>
      </c>
    </row>
    <row r="122" spans="1:4" x14ac:dyDescent="0.2">
      <c r="A122" s="131">
        <v>1124</v>
      </c>
      <c r="B122" s="141" t="s">
        <v>655</v>
      </c>
      <c r="C122" s="132">
        <v>0</v>
      </c>
      <c r="D122" s="132">
        <v>0</v>
      </c>
    </row>
    <row r="123" spans="1:4" x14ac:dyDescent="0.2">
      <c r="A123" s="131">
        <v>1122</v>
      </c>
      <c r="B123" s="141" t="s">
        <v>656</v>
      </c>
      <c r="C123" s="132">
        <v>0</v>
      </c>
      <c r="D123" s="132">
        <v>0</v>
      </c>
    </row>
    <row r="124" spans="1:4" x14ac:dyDescent="0.2">
      <c r="A124" s="131">
        <v>1122</v>
      </c>
      <c r="B124" s="141" t="s">
        <v>657</v>
      </c>
      <c r="C124" s="142">
        <v>0</v>
      </c>
      <c r="D124" s="132">
        <v>0</v>
      </c>
    </row>
    <row r="125" spans="1:4" x14ac:dyDescent="0.2">
      <c r="A125" s="131">
        <v>1122</v>
      </c>
      <c r="B125" s="141" t="s">
        <v>658</v>
      </c>
      <c r="C125" s="132">
        <v>0</v>
      </c>
      <c r="D125" s="132">
        <v>0</v>
      </c>
    </row>
    <row r="126" spans="1:4" x14ac:dyDescent="0.2">
      <c r="A126" s="131"/>
      <c r="B126" s="143" t="s">
        <v>659</v>
      </c>
      <c r="C126" s="135">
        <f>C47+C48+C104-C110-C113</f>
        <v>1015205.4099999999</v>
      </c>
      <c r="D126" s="135">
        <f>D47+D48+D104-D110-D113</f>
        <v>490244.93</v>
      </c>
    </row>
    <row r="132" spans="2:2" x14ac:dyDescent="0.2">
      <c r="B132" s="175"/>
    </row>
    <row r="133" spans="2:2" x14ac:dyDescent="0.2">
      <c r="B133" s="174" t="s">
        <v>674</v>
      </c>
    </row>
    <row r="134" spans="2:2" x14ac:dyDescent="0.2">
      <c r="B134" s="174" t="s">
        <v>675</v>
      </c>
    </row>
    <row r="135" spans="2:2" x14ac:dyDescent="0.2">
      <c r="B135" s="174" t="s">
        <v>676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scale="99" fitToHeight="0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190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151</v>
      </c>
    </row>
    <row r="7" spans="1:2" ht="14.1" customHeight="1" x14ac:dyDescent="0.2">
      <c r="B7" s="102" t="s">
        <v>152</v>
      </c>
    </row>
    <row r="8" spans="1:2" ht="14.1" customHeight="1" x14ac:dyDescent="0.2"/>
    <row r="9" spans="1:2" x14ac:dyDescent="0.2">
      <c r="A9" s="112" t="s">
        <v>29</v>
      </c>
      <c r="B9" s="104" t="s">
        <v>597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195</v>
      </c>
    </row>
    <row r="12" spans="1:2" ht="15" customHeight="1" x14ac:dyDescent="0.2"/>
    <row r="13" spans="1:2" x14ac:dyDescent="0.2">
      <c r="A13" s="112" t="s">
        <v>76</v>
      </c>
      <c r="B13" s="102" t="s">
        <v>598</v>
      </c>
    </row>
    <row r="14" spans="1:2" ht="15" customHeight="1" x14ac:dyDescent="0.2">
      <c r="B14" s="10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2023-01-25T17:56:48Z</cp:lastPrinted>
  <dcterms:created xsi:type="dcterms:W3CDTF">2012-12-11T20:36:24Z</dcterms:created>
  <dcterms:modified xsi:type="dcterms:W3CDTF">2023-01-25T17:56:58Z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